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Calcul DNB" sheetId="1" r:id="rId1"/>
  </sheets>
  <definedNames/>
  <calcPr fullCalcOnLoad="1"/>
</workbook>
</file>

<file path=xl/sharedStrings.xml><?xml version="1.0" encoding="utf-8"?>
<sst xmlns="http://schemas.openxmlformats.org/spreadsheetml/2006/main" count="49" uniqueCount="38">
  <si>
    <t>Total</t>
  </si>
  <si>
    <t>Mention:</t>
  </si>
  <si>
    <t>Moyenne</t>
  </si>
  <si>
    <t>Epreuves ponctuelles de juin</t>
  </si>
  <si>
    <t>sans mention</t>
  </si>
  <si>
    <t>Mention Bien</t>
  </si>
  <si>
    <t>pour avoir</t>
  </si>
  <si>
    <t>Saisir les notes espérées à l'examen</t>
  </si>
  <si>
    <t>Simulation du résultat final</t>
  </si>
  <si>
    <t>maîtrise insuffisante</t>
  </si>
  <si>
    <t>maîtrise fragile</t>
  </si>
  <si>
    <t>maîtrise satisfaisante</t>
  </si>
  <si>
    <t>Très bonne maîtrise</t>
  </si>
  <si>
    <t>x</t>
  </si>
  <si>
    <t>comprendre, s’exprimer en utilisant la langue française à l’oral et à l’écrit</t>
  </si>
  <si>
    <t>Maîtrise du socle commun de connaissances et de culture</t>
  </si>
  <si>
    <t>comprendre, s’exprimer en utilisant une langue étrangère et, le cas échéant, une langue régionale</t>
  </si>
  <si>
    <t xml:space="preserve">les méthodes et outils pour apprendre </t>
  </si>
  <si>
    <t>la formation de la personne et du citoyen</t>
  </si>
  <si>
    <t>les systèmes naturels et les systèmes techniques</t>
  </si>
  <si>
    <t>les représentations du monde et l’activité humaine</t>
  </si>
  <si>
    <t>Enseignement de complément</t>
  </si>
  <si>
    <t>objectifs atteints</t>
  </si>
  <si>
    <t>objectifs dépassés</t>
  </si>
  <si>
    <t>Sous total /300</t>
  </si>
  <si>
    <t>points obtenus</t>
  </si>
  <si>
    <t>Epreuve orale (sur 100 pts)</t>
  </si>
  <si>
    <t>Mathématiques (sur 50 pts)</t>
  </si>
  <si>
    <t>Français (sur 50 pts)</t>
  </si>
  <si>
    <t>Histoire-géo-EMC (sur 50 pts)</t>
  </si>
  <si>
    <t>Mention Assez Bien</t>
  </si>
  <si>
    <t>Mention Très Bien</t>
  </si>
  <si>
    <t>Décision</t>
  </si>
  <si>
    <t>Nombre de points à obtenir aux épreuves ponctuelles pour obtenir le DNB :</t>
  </si>
  <si>
    <t>Mettre une croix "x", par compétence, dans une des quatre colonnes évaluant la maîtrise</t>
  </si>
  <si>
    <t>Total Contrôle Continu sur 400 pts</t>
  </si>
  <si>
    <t>Sciences-technologie (sur 50 pts)</t>
  </si>
  <si>
    <t>CALCUL DES POINTS POUR LE DNB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</si>
</sst>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0,_€;[Red]\-#,##0.00,_€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  <border>
      <left/>
      <right style="thin"/>
      <top style="thin"/>
      <bottom/>
    </border>
    <border>
      <left/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/>
    </border>
    <border>
      <left/>
      <right style="thin">
        <color indexed="8"/>
      </right>
      <top/>
      <bottom style="thin">
        <color indexed="8"/>
      </bottom>
    </border>
    <border>
      <left style="thin"/>
      <right style="thin"/>
      <top style="thin">
        <color indexed="8"/>
      </top>
      <bottom style="double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87">
    <xf numFmtId="0" fontId="0" fillId="0" borderId="0" xfId="0" applyAlignment="1">
      <alignment/>
    </xf>
    <xf numFmtId="0" fontId="0" fillId="0" borderId="0" xfId="0" applyFont="1" applyFill="1" applyAlignment="1">
      <alignment/>
    </xf>
    <xf numFmtId="164" fontId="2" fillId="0" borderId="0" xfId="0" applyNumberFormat="1" applyFont="1" applyAlignment="1">
      <alignment/>
    </xf>
    <xf numFmtId="165" fontId="2" fillId="0" borderId="0" xfId="0" applyNumberFormat="1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0" fontId="43" fillId="0" borderId="10" xfId="0" applyFont="1" applyBorder="1" applyAlignment="1">
      <alignment/>
    </xf>
    <xf numFmtId="0" fontId="0" fillId="0" borderId="11" xfId="0" applyBorder="1" applyAlignment="1">
      <alignment/>
    </xf>
    <xf numFmtId="0" fontId="5" fillId="33" borderId="10" xfId="0" applyFont="1" applyFill="1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34" borderId="12" xfId="0" applyFont="1" applyFill="1" applyBorder="1" applyAlignment="1">
      <alignment horizontal="center" vertical="center"/>
    </xf>
    <xf numFmtId="2" fontId="5" fillId="35" borderId="12" xfId="0" applyNumberFormat="1" applyFont="1" applyFill="1" applyBorder="1" applyAlignment="1">
      <alignment horizontal="center" vertical="center"/>
    </xf>
    <xf numFmtId="0" fontId="7" fillId="36" borderId="12" xfId="0" applyFont="1" applyFill="1" applyBorder="1" applyAlignment="1">
      <alignment horizontal="center" vertical="center"/>
    </xf>
    <xf numFmtId="2" fontId="5" fillId="37" borderId="12" xfId="0" applyNumberFormat="1" applyFont="1" applyFill="1" applyBorder="1" applyAlignment="1">
      <alignment horizontal="center" vertical="center"/>
    </xf>
    <xf numFmtId="0" fontId="7" fillId="36" borderId="13" xfId="0" applyFont="1" applyFill="1" applyBorder="1" applyAlignment="1">
      <alignment horizontal="center" vertical="center"/>
    </xf>
    <xf numFmtId="0" fontId="7" fillId="38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7" fillId="39" borderId="0" xfId="0" applyFont="1" applyFill="1" applyBorder="1" applyAlignment="1">
      <alignment/>
    </xf>
    <xf numFmtId="164" fontId="7" fillId="39" borderId="0" xfId="0" applyNumberFormat="1" applyFont="1" applyFill="1" applyBorder="1" applyAlignment="1">
      <alignment horizontal="center"/>
    </xf>
    <xf numFmtId="0" fontId="5" fillId="40" borderId="11" xfId="0" applyFont="1" applyFill="1" applyBorder="1" applyAlignment="1">
      <alignment/>
    </xf>
    <xf numFmtId="164" fontId="5" fillId="33" borderId="12" xfId="0" applyNumberFormat="1" applyFont="1" applyFill="1" applyBorder="1" applyAlignment="1">
      <alignment horizontal="center"/>
    </xf>
    <xf numFmtId="164" fontId="5" fillId="41" borderId="12" xfId="0" applyNumberFormat="1" applyFont="1" applyFill="1" applyBorder="1" applyAlignment="1">
      <alignment horizontal="center"/>
    </xf>
    <xf numFmtId="164" fontId="5" fillId="42" borderId="12" xfId="0" applyNumberFormat="1" applyFont="1" applyFill="1" applyBorder="1" applyAlignment="1">
      <alignment horizontal="center"/>
    </xf>
    <xf numFmtId="164" fontId="5" fillId="43" borderId="12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7" fillId="44" borderId="12" xfId="0" applyFont="1" applyFill="1" applyBorder="1" applyAlignment="1">
      <alignment horizontal="left" vertical="center" wrapText="1"/>
    </xf>
    <xf numFmtId="0" fontId="7" fillId="36" borderId="12" xfId="0" applyFont="1" applyFill="1" applyBorder="1" applyAlignment="1">
      <alignment horizontal="left" vertical="center" wrapText="1"/>
    </xf>
    <xf numFmtId="0" fontId="7" fillId="39" borderId="10" xfId="0" applyFont="1" applyFill="1" applyBorder="1" applyAlignment="1">
      <alignment horizontal="left" vertical="center" wrapText="1"/>
    </xf>
    <xf numFmtId="0" fontId="7" fillId="39" borderId="11" xfId="0" applyFont="1" applyFill="1" applyBorder="1" applyAlignment="1">
      <alignment horizontal="left" vertical="center"/>
    </xf>
    <xf numFmtId="0" fontId="7" fillId="39" borderId="14" xfId="0" applyFont="1" applyFill="1" applyBorder="1" applyAlignment="1">
      <alignment horizontal="left" vertical="center"/>
    </xf>
    <xf numFmtId="2" fontId="5" fillId="45" borderId="12" xfId="0" applyNumberFormat="1" applyFont="1" applyFill="1" applyBorder="1" applyAlignment="1">
      <alignment horizontal="left" vertical="center"/>
    </xf>
    <xf numFmtId="0" fontId="7" fillId="44" borderId="15" xfId="0" applyFont="1" applyFill="1" applyBorder="1" applyAlignment="1">
      <alignment horizontal="left" vertical="center" wrapText="1"/>
    </xf>
    <xf numFmtId="0" fontId="6" fillId="46" borderId="16" xfId="0" applyFont="1" applyFill="1" applyBorder="1" applyAlignment="1">
      <alignment horizontal="center" vertical="center"/>
    </xf>
    <xf numFmtId="164" fontId="6" fillId="46" borderId="16" xfId="0" applyNumberFormat="1" applyFont="1" applyFill="1" applyBorder="1" applyAlignment="1">
      <alignment horizontal="center" vertical="center"/>
    </xf>
    <xf numFmtId="0" fontId="6" fillId="47" borderId="12" xfId="0" applyFont="1" applyFill="1" applyBorder="1" applyAlignment="1">
      <alignment horizontal="center" vertical="center" wrapText="1"/>
    </xf>
    <xf numFmtId="0" fontId="5" fillId="48" borderId="12" xfId="0" applyFont="1" applyFill="1" applyBorder="1" applyAlignment="1">
      <alignment horizontal="center" wrapText="1"/>
    </xf>
    <xf numFmtId="0" fontId="5" fillId="48" borderId="12" xfId="0" applyFont="1" applyFill="1" applyBorder="1" applyAlignment="1">
      <alignment horizontal="center" vertical="center" wrapText="1"/>
    </xf>
    <xf numFmtId="0" fontId="7" fillId="49" borderId="13" xfId="0" applyFont="1" applyFill="1" applyBorder="1" applyAlignment="1">
      <alignment/>
    </xf>
    <xf numFmtId="0" fontId="7" fillId="50" borderId="17" xfId="0" applyFont="1" applyFill="1" applyBorder="1" applyAlignment="1">
      <alignment/>
    </xf>
    <xf numFmtId="0" fontId="7" fillId="51" borderId="18" xfId="0" applyFont="1" applyFill="1" applyBorder="1" applyAlignment="1">
      <alignment/>
    </xf>
    <xf numFmtId="0" fontId="9" fillId="52" borderId="19" xfId="0" applyFont="1" applyFill="1" applyBorder="1" applyAlignment="1">
      <alignment/>
    </xf>
    <xf numFmtId="2" fontId="9" fillId="52" borderId="20" xfId="0" applyNumberFormat="1" applyFont="1" applyFill="1" applyBorder="1" applyAlignment="1">
      <alignment horizontal="center"/>
    </xf>
    <xf numFmtId="0" fontId="7" fillId="53" borderId="12" xfId="0" applyFont="1" applyFill="1" applyBorder="1" applyAlignment="1">
      <alignment/>
    </xf>
    <xf numFmtId="0" fontId="5" fillId="54" borderId="21" xfId="0" applyFont="1" applyFill="1" applyBorder="1" applyAlignment="1">
      <alignment horizontal="center" vertical="center"/>
    </xf>
    <xf numFmtId="2" fontId="5" fillId="35" borderId="22" xfId="0" applyNumberFormat="1" applyFont="1" applyFill="1" applyBorder="1" applyAlignment="1">
      <alignment horizontal="center" vertical="center"/>
    </xf>
    <xf numFmtId="0" fontId="7" fillId="44" borderId="23" xfId="0" applyFont="1" applyFill="1" applyBorder="1" applyAlignment="1">
      <alignment horizontal="left" vertical="center" wrapText="1"/>
    </xf>
    <xf numFmtId="0" fontId="7" fillId="55" borderId="24" xfId="0" applyFont="1" applyFill="1" applyBorder="1" applyAlignment="1">
      <alignment horizontal="center" vertical="center"/>
    </xf>
    <xf numFmtId="0" fontId="7" fillId="55" borderId="25" xfId="0" applyFont="1" applyFill="1" applyBorder="1" applyAlignment="1">
      <alignment horizontal="center" vertical="center"/>
    </xf>
    <xf numFmtId="0" fontId="7" fillId="34" borderId="22" xfId="0" applyFont="1" applyFill="1" applyBorder="1" applyAlignment="1">
      <alignment horizontal="center" vertical="center"/>
    </xf>
    <xf numFmtId="2" fontId="5" fillId="3" borderId="16" xfId="0" applyNumberFormat="1" applyFont="1" applyFill="1" applyBorder="1" applyAlignment="1">
      <alignment horizontal="center" vertical="center"/>
    </xf>
    <xf numFmtId="164" fontId="5" fillId="56" borderId="16" xfId="0" applyNumberFormat="1" applyFont="1" applyFill="1" applyBorder="1" applyAlignment="1">
      <alignment horizontal="center" vertical="center" wrapText="1"/>
    </xf>
    <xf numFmtId="0" fontId="44" fillId="48" borderId="26" xfId="0" applyFont="1" applyFill="1" applyBorder="1" applyAlignment="1">
      <alignment/>
    </xf>
    <xf numFmtId="0" fontId="45" fillId="48" borderId="26" xfId="0" applyFont="1" applyFill="1" applyBorder="1" applyAlignment="1">
      <alignment/>
    </xf>
    <xf numFmtId="0" fontId="45" fillId="48" borderId="27" xfId="0" applyFont="1" applyFill="1" applyBorder="1" applyAlignment="1">
      <alignment/>
    </xf>
    <xf numFmtId="0" fontId="5" fillId="48" borderId="28" xfId="0" applyFont="1" applyFill="1" applyBorder="1" applyAlignment="1">
      <alignment horizontal="center" vertical="center" wrapText="1"/>
    </xf>
    <xf numFmtId="0" fontId="5" fillId="48" borderId="29" xfId="0" applyFont="1" applyFill="1" applyBorder="1" applyAlignment="1">
      <alignment horizontal="center" vertical="center" wrapText="1"/>
    </xf>
    <xf numFmtId="0" fontId="5" fillId="48" borderId="30" xfId="0" applyFont="1" applyFill="1" applyBorder="1" applyAlignment="1">
      <alignment horizontal="center" vertical="center" wrapText="1"/>
    </xf>
    <xf numFmtId="0" fontId="5" fillId="53" borderId="12" xfId="0" applyFont="1" applyFill="1" applyBorder="1" applyAlignment="1">
      <alignment horizontal="center"/>
    </xf>
    <xf numFmtId="0" fontId="5" fillId="49" borderId="12" xfId="0" applyFont="1" applyFill="1" applyBorder="1" applyAlignment="1">
      <alignment horizontal="center"/>
    </xf>
    <xf numFmtId="0" fontId="5" fillId="57" borderId="12" xfId="0" applyFont="1" applyFill="1" applyBorder="1" applyAlignment="1">
      <alignment horizontal="center"/>
    </xf>
    <xf numFmtId="0" fontId="5" fillId="58" borderId="22" xfId="0" applyFont="1" applyFill="1" applyBorder="1" applyAlignment="1">
      <alignment horizontal="center"/>
    </xf>
    <xf numFmtId="0" fontId="6" fillId="59" borderId="31" xfId="0" applyFont="1" applyFill="1" applyBorder="1" applyAlignment="1">
      <alignment horizontal="center" vertical="center"/>
    </xf>
    <xf numFmtId="0" fontId="6" fillId="59" borderId="12" xfId="0" applyFont="1" applyFill="1" applyBorder="1" applyAlignment="1">
      <alignment vertical="center"/>
    </xf>
    <xf numFmtId="0" fontId="2" fillId="0" borderId="12" xfId="0" applyFont="1" applyBorder="1" applyAlignment="1">
      <alignment horizontal="center"/>
    </xf>
    <xf numFmtId="0" fontId="7" fillId="40" borderId="12" xfId="0" applyFont="1" applyFill="1" applyBorder="1" applyAlignment="1">
      <alignment/>
    </xf>
    <xf numFmtId="0" fontId="7" fillId="6" borderId="12" xfId="0" applyFont="1" applyFill="1" applyBorder="1" applyAlignment="1">
      <alignment/>
    </xf>
    <xf numFmtId="0" fontId="7" fillId="16" borderId="12" xfId="0" applyFont="1" applyFill="1" applyBorder="1" applyAlignment="1">
      <alignment/>
    </xf>
    <xf numFmtId="0" fontId="7" fillId="7" borderId="12" xfId="0" applyFont="1" applyFill="1" applyBorder="1" applyAlignment="1">
      <alignment/>
    </xf>
    <xf numFmtId="0" fontId="7" fillId="54" borderId="16" xfId="0" applyFont="1" applyFill="1" applyBorder="1" applyAlignment="1">
      <alignment vertical="center"/>
    </xf>
    <xf numFmtId="0" fontId="7" fillId="51" borderId="32" xfId="0" applyFont="1" applyFill="1" applyBorder="1" applyAlignment="1">
      <alignment/>
    </xf>
    <xf numFmtId="164" fontId="5" fillId="0" borderId="33" xfId="0" applyNumberFormat="1" applyFont="1" applyFill="1" applyBorder="1" applyAlignment="1">
      <alignment horizontal="left" wrapText="1"/>
    </xf>
    <xf numFmtId="0" fontId="0" fillId="0" borderId="33" xfId="0" applyBorder="1" applyAlignment="1">
      <alignment/>
    </xf>
    <xf numFmtId="0" fontId="5" fillId="60" borderId="13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48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5" fillId="48" borderId="34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indexed="46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34"/>
  <sheetViews>
    <sheetView tabSelected="1" zoomScalePageLayoutView="0" workbookViewId="0" topLeftCell="A1">
      <selection activeCell="J3" sqref="J3"/>
    </sheetView>
  </sheetViews>
  <sheetFormatPr defaultColWidth="11.421875" defaultRowHeight="12.75"/>
  <cols>
    <col min="1" max="1" width="4.8515625" style="0" customWidth="1"/>
    <col min="2" max="2" width="43.00390625" style="0" customWidth="1"/>
    <col min="3" max="3" width="19.00390625" style="0" customWidth="1"/>
    <col min="4" max="4" width="25.28125" style="0" customWidth="1"/>
    <col min="5" max="5" width="28.421875" style="0" customWidth="1"/>
    <col min="6" max="6" width="36.00390625" style="0" customWidth="1"/>
    <col min="7" max="7" width="15.57421875" style="0" customWidth="1"/>
    <col min="8" max="8" width="12.421875" style="0" hidden="1" customWidth="1"/>
    <col min="9" max="9" width="8.421875" style="0" customWidth="1"/>
  </cols>
  <sheetData>
    <row r="1" spans="2:8" ht="15">
      <c r="B1" s="84" t="s">
        <v>37</v>
      </c>
      <c r="C1" s="57" t="s">
        <v>34</v>
      </c>
      <c r="D1" s="58"/>
      <c r="E1" s="58"/>
      <c r="F1" s="58"/>
      <c r="G1" s="59"/>
      <c r="H1" s="11"/>
    </row>
    <row r="2" spans="2:8" ht="26.25" customHeight="1">
      <c r="B2" s="85"/>
      <c r="C2" s="81" t="s">
        <v>15</v>
      </c>
      <c r="D2" s="82"/>
      <c r="E2" s="82"/>
      <c r="F2" s="82"/>
      <c r="G2" s="83"/>
      <c r="H2" s="11"/>
    </row>
    <row r="3" spans="2:9" ht="39" customHeight="1">
      <c r="B3" s="86"/>
      <c r="C3" s="42" t="s">
        <v>9</v>
      </c>
      <c r="D3" s="60" t="s">
        <v>10</v>
      </c>
      <c r="E3" s="61" t="s">
        <v>11</v>
      </c>
      <c r="F3" s="62" t="s">
        <v>12</v>
      </c>
      <c r="G3" s="41" t="s">
        <v>25</v>
      </c>
      <c r="H3" s="12"/>
      <c r="I3" s="6"/>
    </row>
    <row r="4" spans="2:9" ht="34.5" customHeight="1">
      <c r="B4" s="31" t="s">
        <v>14</v>
      </c>
      <c r="C4" s="13"/>
      <c r="D4" s="13" t="s">
        <v>13</v>
      </c>
      <c r="E4" s="13"/>
      <c r="F4" s="13"/>
      <c r="G4" s="14">
        <f>IF(H4=1,IF(C4="x",10,IF(D4="x",25,IF(E4="x",40,IF(F4="x",50,"")))),"Erreur")</f>
        <v>25</v>
      </c>
      <c r="H4" s="12">
        <f>COUNTIF(C4:F4,"x")</f>
        <v>1</v>
      </c>
      <c r="I4" s="7"/>
    </row>
    <row r="5" spans="2:9" ht="41.25" customHeight="1">
      <c r="B5" s="32" t="s">
        <v>16</v>
      </c>
      <c r="C5" s="15"/>
      <c r="D5" s="15"/>
      <c r="E5" s="15"/>
      <c r="F5" s="15" t="s">
        <v>13</v>
      </c>
      <c r="G5" s="16">
        <f aca="true" t="shared" si="0" ref="G5:G11">IF(H5=1,IF(C5="x",10,IF(D5="x",25,IF(E5="x",40,IF(F5="x",50,"")))),"Erreur")</f>
        <v>50</v>
      </c>
      <c r="H5" s="12">
        <f aca="true" t="shared" si="1" ref="H5:H11">COUNTIF(C5:F5,"x")</f>
        <v>1</v>
      </c>
      <c r="I5" s="7"/>
    </row>
    <row r="6" spans="2:9" ht="43.5" customHeight="1">
      <c r="B6" s="37" t="s">
        <v>14</v>
      </c>
      <c r="C6" s="13"/>
      <c r="D6" s="13" t="s">
        <v>13</v>
      </c>
      <c r="E6" s="13"/>
      <c r="F6" s="13"/>
      <c r="G6" s="14">
        <f t="shared" si="0"/>
        <v>25</v>
      </c>
      <c r="H6" s="12">
        <f t="shared" si="1"/>
        <v>1</v>
      </c>
      <c r="I6" s="7"/>
    </row>
    <row r="7" spans="2:9" ht="38.25" customHeight="1">
      <c r="B7" s="32" t="s">
        <v>16</v>
      </c>
      <c r="C7" s="15" t="s">
        <v>13</v>
      </c>
      <c r="D7" s="15"/>
      <c r="E7" s="15"/>
      <c r="F7" s="15"/>
      <c r="G7" s="16">
        <f t="shared" si="0"/>
        <v>10</v>
      </c>
      <c r="H7" s="12">
        <f t="shared" si="1"/>
        <v>1</v>
      </c>
      <c r="I7" s="7"/>
    </row>
    <row r="8" spans="2:9" ht="36" customHeight="1">
      <c r="B8" s="37" t="s">
        <v>17</v>
      </c>
      <c r="C8" s="13"/>
      <c r="D8" s="13"/>
      <c r="E8" s="13" t="s">
        <v>13</v>
      </c>
      <c r="F8" s="13"/>
      <c r="G8" s="14">
        <f t="shared" si="0"/>
        <v>40</v>
      </c>
      <c r="H8" s="12">
        <f t="shared" si="1"/>
        <v>1</v>
      </c>
      <c r="I8" s="7"/>
    </row>
    <row r="9" spans="2:9" ht="33.75" customHeight="1">
      <c r="B9" s="32" t="s">
        <v>18</v>
      </c>
      <c r="C9" s="15"/>
      <c r="D9" s="15"/>
      <c r="E9" s="15" t="s">
        <v>13</v>
      </c>
      <c r="F9" s="15"/>
      <c r="G9" s="16">
        <f t="shared" si="0"/>
        <v>40</v>
      </c>
      <c r="H9" s="12">
        <f t="shared" si="1"/>
        <v>1</v>
      </c>
      <c r="I9" s="7"/>
    </row>
    <row r="10" spans="2:9" ht="36.75" customHeight="1">
      <c r="B10" s="37" t="s">
        <v>19</v>
      </c>
      <c r="C10" s="13"/>
      <c r="D10" s="13"/>
      <c r="E10" s="13" t="s">
        <v>13</v>
      </c>
      <c r="F10" s="13"/>
      <c r="G10" s="14">
        <f t="shared" si="0"/>
        <v>40</v>
      </c>
      <c r="H10" s="12">
        <f t="shared" si="1"/>
        <v>1</v>
      </c>
      <c r="I10" s="7"/>
    </row>
    <row r="11" spans="2:9" ht="34.5" customHeight="1">
      <c r="B11" s="32" t="s">
        <v>20</v>
      </c>
      <c r="C11" s="17"/>
      <c r="D11" s="17"/>
      <c r="E11" s="15" t="s">
        <v>13</v>
      </c>
      <c r="F11" s="15"/>
      <c r="G11" s="16">
        <f t="shared" si="0"/>
        <v>40</v>
      </c>
      <c r="H11" s="12">
        <f t="shared" si="1"/>
        <v>1</v>
      </c>
      <c r="I11" s="7"/>
    </row>
    <row r="12" spans="2:9" ht="34.5" customHeight="1">
      <c r="B12" s="33"/>
      <c r="C12" s="34"/>
      <c r="D12" s="35"/>
      <c r="E12" s="18" t="s">
        <v>22</v>
      </c>
      <c r="F12" s="18" t="s">
        <v>23</v>
      </c>
      <c r="G12" s="36"/>
      <c r="H12" s="12"/>
      <c r="I12" s="7"/>
    </row>
    <row r="13" spans="2:15" ht="29.25" customHeight="1" thickBot="1">
      <c r="B13" s="51" t="s">
        <v>21</v>
      </c>
      <c r="C13" s="52"/>
      <c r="D13" s="53"/>
      <c r="E13" s="54"/>
      <c r="F13" s="54"/>
      <c r="G13" s="50">
        <f>IF(C13="x","",IF(D13="x","",IF(E13="x",10,IF(F13="x",20,""))))</f>
      </c>
      <c r="H13" s="12"/>
      <c r="I13" s="7"/>
      <c r="O13" s="1"/>
    </row>
    <row r="14" spans="2:8" ht="29.25" customHeight="1" thickTop="1">
      <c r="B14" s="11"/>
      <c r="C14" s="19"/>
      <c r="D14" s="11"/>
      <c r="E14" s="11"/>
      <c r="F14" s="56" t="s">
        <v>35</v>
      </c>
      <c r="G14" s="55">
        <f>SUM(G4:G13)</f>
        <v>270</v>
      </c>
      <c r="H14" s="12"/>
    </row>
    <row r="15" spans="2:9" ht="20.25" customHeight="1">
      <c r="B15" s="11"/>
      <c r="C15" s="19"/>
      <c r="D15" s="11"/>
      <c r="E15" s="11"/>
      <c r="F15" s="20"/>
      <c r="G15" s="21"/>
      <c r="H15" s="11"/>
      <c r="I15" s="2"/>
    </row>
    <row r="16" spans="2:8" ht="25.5" customHeight="1">
      <c r="B16" s="10" t="s">
        <v>33</v>
      </c>
      <c r="C16" s="10"/>
      <c r="D16" s="22"/>
      <c r="E16" s="22"/>
      <c r="F16" s="70" t="s">
        <v>4</v>
      </c>
      <c r="G16" s="23">
        <f>IF(350-G14&lt;350,350-G14,"impossible")</f>
        <v>80</v>
      </c>
      <c r="H16" s="11"/>
    </row>
    <row r="17" spans="2:8" ht="23.25" customHeight="1">
      <c r="B17" s="11"/>
      <c r="C17" s="11"/>
      <c r="D17" s="11"/>
      <c r="E17" s="71" t="s">
        <v>6</v>
      </c>
      <c r="F17" s="71" t="s">
        <v>30</v>
      </c>
      <c r="G17" s="24">
        <f>IF(12*35-G14&lt;350,12*35-G14,"impossible")</f>
        <v>150</v>
      </c>
      <c r="H17" s="11"/>
    </row>
    <row r="18" spans="2:8" ht="18.75" customHeight="1">
      <c r="B18" s="11"/>
      <c r="C18" s="11"/>
      <c r="D18" s="11"/>
      <c r="E18" s="72" t="s">
        <v>6</v>
      </c>
      <c r="F18" s="72" t="s">
        <v>5</v>
      </c>
      <c r="G18" s="25">
        <f>IF(14*35-G14&lt;350,14*35-G14,"impossible")</f>
        <v>220</v>
      </c>
      <c r="H18" s="11"/>
    </row>
    <row r="19" spans="2:8" ht="20.25" customHeight="1">
      <c r="B19" s="11"/>
      <c r="C19" s="11"/>
      <c r="D19" s="11"/>
      <c r="E19" s="73" t="s">
        <v>6</v>
      </c>
      <c r="F19" s="73" t="s">
        <v>31</v>
      </c>
      <c r="G19" s="26">
        <f>IF(16*35-G14&lt;350,16*35-G14,"impossible")</f>
        <v>290</v>
      </c>
      <c r="H19" s="11"/>
    </row>
    <row r="20" spans="2:8" ht="15">
      <c r="B20" s="11"/>
      <c r="C20" s="11"/>
      <c r="D20" s="27"/>
      <c r="E20" s="28"/>
      <c r="F20" s="27"/>
      <c r="G20" s="29"/>
      <c r="H20" s="11"/>
    </row>
    <row r="21" spans="2:8" ht="24.75" customHeight="1">
      <c r="B21" s="11"/>
      <c r="C21" s="30"/>
      <c r="D21" s="30"/>
      <c r="F21" s="76" t="s">
        <v>7</v>
      </c>
      <c r="G21" s="77"/>
      <c r="H21" s="11"/>
    </row>
    <row r="22" spans="2:7" ht="18.75" customHeight="1">
      <c r="B22" s="11"/>
      <c r="C22" s="11"/>
      <c r="D22" s="11"/>
      <c r="E22" s="78" t="s">
        <v>3</v>
      </c>
      <c r="F22" s="48" t="s">
        <v>26</v>
      </c>
      <c r="G22" s="63"/>
    </row>
    <row r="23" spans="2:7" ht="21" customHeight="1">
      <c r="B23" s="11"/>
      <c r="C23" s="11"/>
      <c r="D23" s="11"/>
      <c r="E23" s="79"/>
      <c r="F23" s="43" t="s">
        <v>27</v>
      </c>
      <c r="G23" s="64"/>
    </row>
    <row r="24" spans="2:7" ht="20.25" customHeight="1">
      <c r="B24" s="11"/>
      <c r="D24" s="11"/>
      <c r="E24" s="79"/>
      <c r="F24" s="44" t="s">
        <v>36</v>
      </c>
      <c r="G24" s="65"/>
    </row>
    <row r="25" spans="2:7" ht="18.75" customHeight="1">
      <c r="B25" s="11"/>
      <c r="D25" s="11"/>
      <c r="E25" s="79"/>
      <c r="F25" s="45" t="s">
        <v>29</v>
      </c>
      <c r="G25" s="63"/>
    </row>
    <row r="26" spans="2:7" ht="18.75" customHeight="1" thickBot="1">
      <c r="B26" s="11"/>
      <c r="D26" s="11"/>
      <c r="E26" s="80"/>
      <c r="F26" s="75" t="s">
        <v>28</v>
      </c>
      <c r="G26" s="66"/>
    </row>
    <row r="27" spans="2:7" ht="27" customHeight="1" thickTop="1">
      <c r="B27" s="11"/>
      <c r="C27" s="11"/>
      <c r="D27" s="11"/>
      <c r="E27" s="11"/>
      <c r="F27" s="74" t="s">
        <v>24</v>
      </c>
      <c r="G27" s="49">
        <f>SUM(G22:G26)</f>
        <v>0</v>
      </c>
    </row>
    <row r="28" spans="7:8" ht="12.75">
      <c r="G28" s="4"/>
      <c r="H28" s="5"/>
    </row>
    <row r="29" spans="6:7" ht="16.5" customHeight="1">
      <c r="F29" s="8" t="s">
        <v>8</v>
      </c>
      <c r="G29" s="9"/>
    </row>
    <row r="30" spans="6:10" ht="35.25" customHeight="1">
      <c r="F30" s="38" t="s">
        <v>0</v>
      </c>
      <c r="G30" s="39">
        <f>G14+G27</f>
        <v>270</v>
      </c>
      <c r="J30" s="3"/>
    </row>
    <row r="31" spans="6:7" ht="18.75" customHeight="1">
      <c r="F31" s="69" t="s">
        <v>32</v>
      </c>
      <c r="G31" s="40" t="str">
        <f>IF(G30&gt;=350,"reçu","refusé")</f>
        <v>refusé</v>
      </c>
    </row>
    <row r="32" ht="14.25" customHeight="1"/>
    <row r="33" spans="6:7" ht="22.5" customHeight="1">
      <c r="F33" s="46" t="s">
        <v>2</v>
      </c>
      <c r="G33" s="47">
        <f>G30/35</f>
        <v>7.714285714285714</v>
      </c>
    </row>
    <row r="34" spans="6:7" ht="25.5" customHeight="1">
      <c r="F34" s="68" t="s">
        <v>1</v>
      </c>
      <c r="G34" s="67">
        <f>IF(G31="reçu",IF(G33&lt;12,"",IF(G33&gt;=12,IF(G33&lt;14,"Assez bien",IF(G33&lt;16,"Bien",IF(G33&gt;20,"ERREUR","Très bien"))))),"")</f>
      </c>
    </row>
  </sheetData>
  <sheetProtection/>
  <mergeCells count="4">
    <mergeCell ref="F21:G21"/>
    <mergeCell ref="E22:E26"/>
    <mergeCell ref="C2:G2"/>
    <mergeCell ref="B1:B3"/>
  </mergeCells>
  <conditionalFormatting sqref="F32:G33 F30:G30 G31">
    <cfRule type="cellIs" priority="13" dxfId="8" operator="equal" stopIfTrue="1">
      <formula>"reçu"</formula>
    </cfRule>
  </conditionalFormatting>
  <conditionalFormatting sqref="F34">
    <cfRule type="cellIs" priority="14" dxfId="6" operator="equal" stopIfTrue="1">
      <formula>""</formula>
    </cfRule>
  </conditionalFormatting>
  <conditionalFormatting sqref="G34">
    <cfRule type="cellIs" priority="15" dxfId="6" operator="equal" stopIfTrue="1">
      <formula>""</formula>
    </cfRule>
    <cfRule type="cellIs" priority="16" dxfId="5" operator="equal" stopIfTrue="1">
      <formula>"""bien"""</formula>
    </cfRule>
  </conditionalFormatting>
  <conditionalFormatting sqref="G4:G11">
    <cfRule type="containsText" priority="12" dxfId="4" operator="containsText" text="Erreur">
      <formula>NOT(ISERROR(SEARCH("Erreur",G4)))</formula>
    </cfRule>
  </conditionalFormatting>
  <conditionalFormatting sqref="G22">
    <cfRule type="cellIs" priority="3" dxfId="0" operator="greaterThan">
      <formula>100</formula>
    </cfRule>
    <cfRule type="cellIs" priority="4" dxfId="0" operator="greaterThan">
      <formula>50</formula>
    </cfRule>
  </conditionalFormatting>
  <conditionalFormatting sqref="G23:G26">
    <cfRule type="cellIs" priority="2" dxfId="0" operator="greaterThan">
      <formula>50</formula>
    </cfRule>
  </conditionalFormatting>
  <conditionalFormatting sqref="G27">
    <cfRule type="cellIs" priority="1" dxfId="0" operator="greaterThan">
      <formula>300</formula>
    </cfRule>
  </conditionalFormatting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adjchef1</dc:creator>
  <cp:keywords/>
  <dc:description/>
  <cp:lastModifiedBy>princ-adj</cp:lastModifiedBy>
  <cp:lastPrinted>2008-05-13T10:26:15Z</cp:lastPrinted>
  <dcterms:created xsi:type="dcterms:W3CDTF">2010-10-13T19:15:31Z</dcterms:created>
  <dcterms:modified xsi:type="dcterms:W3CDTF">2017-06-16T12:20:42Z</dcterms:modified>
  <cp:category/>
  <cp:version/>
  <cp:contentType/>
  <cp:contentStatus/>
</cp:coreProperties>
</file>